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5년 경영관리팀\10. 계약현황\사전정보공개\"/>
    </mc:Choice>
  </mc:AlternateContent>
  <xr:revisionPtr revIDLastSave="0" documentId="8_{6A345068-3C67-431A-AD38-471F83A6AB87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4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20" i="4" l="1"/>
  <c r="E9" i="4"/>
  <c r="E7" i="1"/>
  <c r="E25" i="4" l="1"/>
  <c r="E6" i="1" l="1"/>
  <c r="E27" i="4" l="1"/>
  <c r="E28" i="4" l="1"/>
  <c r="E11" i="3" l="1"/>
  <c r="E9" i="3"/>
  <c r="E7" i="3"/>
  <c r="E5" i="3"/>
  <c r="E12" i="3" l="1"/>
</calcChain>
</file>

<file path=xl/sharedStrings.xml><?xml version="1.0" encoding="utf-8"?>
<sst xmlns="http://schemas.openxmlformats.org/spreadsheetml/2006/main" count="127" uniqueCount="78">
  <si>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</si>
  <si>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</si>
  <si>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</si>
  <si>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</si>
  <si>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</si>
  <si>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</si>
  <si>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</si>
  <si>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</si>
  <si>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</si>
  <si>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</si>
  <si>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</si>
  <si>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</si>
  <si>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</si>
  <si>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</si>
  <si>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</si>
  <si>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</si>
  <si>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</si>
  <si>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</si>
  <si>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</si>
  <si>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</si>
  <si>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</si>
  <si>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</si>
  <si>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</si>
  <si>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구분</t>
    <phoneticPr fontId="2" type="noConversion"/>
  </si>
  <si>
    <t>총계</t>
    <phoneticPr fontId="2" type="noConversion"/>
  </si>
  <si>
    <t>-</t>
    <phoneticPr fontId="2" type="noConversion"/>
  </si>
  <si>
    <t>-</t>
    <phoneticPr fontId="13" type="noConversion"/>
  </si>
  <si>
    <t>-</t>
    <phoneticPr fontId="2" type="noConversion"/>
  </si>
  <si>
    <t>㈜이담에스티</t>
    <phoneticPr fontId="2" type="noConversion"/>
  </si>
  <si>
    <t>학예연구팀</t>
    <phoneticPr fontId="2" type="noConversion"/>
  </si>
  <si>
    <t>용역</t>
    <phoneticPr fontId="2" type="noConversion"/>
  </si>
  <si>
    <t>2분기</t>
    <phoneticPr fontId="2" type="noConversion"/>
  </si>
  <si>
    <t>보존관리팀</t>
    <phoneticPr fontId="2" type="noConversion"/>
  </si>
  <si>
    <t>블루키노</t>
    <phoneticPr fontId="2" type="noConversion"/>
  </si>
  <si>
    <t>2024년 한국영상자료원 계약(입찰)현황</t>
    <phoneticPr fontId="2" type="noConversion"/>
  </si>
  <si>
    <t>2024년 마스터필름 복사를 위한 영화용 필름 구입</t>
    <phoneticPr fontId="2" type="noConversion"/>
  </si>
  <si>
    <t>㈜태창엠피필름</t>
    <phoneticPr fontId="2" type="noConversion"/>
  </si>
  <si>
    <t>찾아가는 영화관 4K레이저 프로젝터 도입</t>
    <phoneticPr fontId="2" type="noConversion"/>
  </si>
  <si>
    <t>이앤더블유글로벌</t>
    <phoneticPr fontId="2" type="noConversion"/>
  </si>
  <si>
    <t>전략기획팀</t>
    <phoneticPr fontId="2" type="noConversion"/>
  </si>
  <si>
    <t xml:space="preserve">2024년 한국고전영화 블루레이 제작 및 위탁판매 사업 </t>
    <phoneticPr fontId="2" type="noConversion"/>
  </si>
  <si>
    <t xml:space="preserve">	2024년 한국영상자료원 자료 정리 및 DB구축 사업 </t>
    <phoneticPr fontId="2" type="noConversion"/>
  </si>
  <si>
    <t xml:space="preserve">2024년 기관 유튜브 채널 영상 콘텐츠 제작 및 운영 사업 </t>
    <phoneticPr fontId="2" type="noConversion"/>
  </si>
  <si>
    <t xml:space="preserve">2024년 한국영상자료원 영화필름 디지털장비 유지보수 사업 </t>
    <phoneticPr fontId="2" type="noConversion"/>
  </si>
  <si>
    <t xml:space="preserve">2024년 영화인 구술채록 연구용역 사업 </t>
    <phoneticPr fontId="2" type="noConversion"/>
  </si>
  <si>
    <t>케이웨어㈜</t>
    <phoneticPr fontId="2" type="noConversion"/>
  </si>
  <si>
    <t>라나프로덕션</t>
    <phoneticPr fontId="2" type="noConversion"/>
  </si>
  <si>
    <t>인하대학교산학협력단</t>
    <phoneticPr fontId="2" type="noConversion"/>
  </si>
  <si>
    <t>정보자원팀</t>
    <phoneticPr fontId="2" type="noConversion"/>
  </si>
  <si>
    <t>전략기획팀</t>
    <phoneticPr fontId="2" type="noConversion"/>
  </si>
  <si>
    <t>디지털복원팀</t>
    <phoneticPr fontId="2" type="noConversion"/>
  </si>
  <si>
    <t xml:space="preserve">  2024년 찾아가는 영화관 운영 위탁 용역 조달 계약 체결 보고</t>
    <phoneticPr fontId="2" type="noConversion"/>
  </si>
  <si>
    <t>미정리자료 카탈로깅 및 연구조사 사업</t>
    <phoneticPr fontId="2" type="noConversion"/>
  </si>
  <si>
    <t>2024년 한국영상자료원 홈페이지 통합 유지보수 사업</t>
    <phoneticPr fontId="2" type="noConversion"/>
  </si>
  <si>
    <t xml:space="preserve">2024년 우수영상물 다국어번역 및 자막제작 사업 </t>
    <phoneticPr fontId="2" type="noConversion"/>
  </si>
  <si>
    <t>한국 근현대 기록영상 컬렉션 구축을 위한 해제 정리 사업</t>
    <phoneticPr fontId="2" type="noConversion"/>
  </si>
  <si>
    <t xml:space="preserve">2024년 디지털 아카이빙 시스템 통합 유지보수 </t>
    <phoneticPr fontId="2" type="noConversion"/>
  </si>
  <si>
    <t>2024년 영상자료정보관리시스템 유지관리 및 개선 사업</t>
    <phoneticPr fontId="2" type="noConversion"/>
  </si>
  <si>
    <t xml:space="preserve">	2024년 우수영상물 다국어자막 DVD 제작을 위한 번역 사업</t>
    <phoneticPr fontId="2" type="noConversion"/>
  </si>
  <si>
    <t>2024년 영화필름 디지털 심화복원 사업</t>
    <phoneticPr fontId="2" type="noConversion"/>
  </si>
  <si>
    <t>2024년 영상콘텐츠 소스데이터 아카이브 구축 사업</t>
    <phoneticPr fontId="2" type="noConversion"/>
  </si>
  <si>
    <t>더레코드㈜</t>
  </si>
  <si>
    <t>소명소프트㈜</t>
  </si>
  <si>
    <t>㈜갤럭틱엔터테인먼트</t>
  </si>
  <si>
    <t>성공회대학교산학협력단</t>
  </si>
  <si>
    <t>㈜젠시스</t>
  </si>
  <si>
    <t>㈜고우아이티</t>
  </si>
  <si>
    <t>리리스튜디오</t>
  </si>
  <si>
    <t>㈜화력대전</t>
  </si>
  <si>
    <t>프로그램팀</t>
    <phoneticPr fontId="2" type="noConversion"/>
  </si>
  <si>
    <t>수집팀</t>
    <phoneticPr fontId="2" type="noConversion"/>
  </si>
  <si>
    <t xml:space="preserve">	2024년 소스데이터 공유 플랫폼 유지운영 사업 조달 계약 체결 보고</t>
    <phoneticPr fontId="2" type="noConversion"/>
  </si>
  <si>
    <t>2024년 우수영상물 다국어자막 DVD 제작 사업 계약 체결</t>
    <phoneticPr fontId="2" type="noConversion"/>
  </si>
  <si>
    <t xml:space="preserve">	영상자료정보관리시스템 고도화 장비 도입 조달 계약 체결 보고</t>
    <phoneticPr fontId="2" type="noConversion"/>
  </si>
  <si>
    <t>커뮤니티시네마네트워크 사회적협동조합,
모두를위한극장공정영화협동조합</t>
    <phoneticPr fontId="2" type="noConversion"/>
  </si>
  <si>
    <t>㈜노느니특공대엔터테인먼트</t>
    <phoneticPr fontId="2" type="noConversion"/>
  </si>
  <si>
    <t>㈜노느니특공대엔터테인먼트, ㈜라텔앤드파트너즈</t>
    <phoneticPr fontId="2" type="noConversion"/>
  </si>
  <si>
    <t>㈜더원아이티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</si>
</sst>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0_ 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10" fontId="4" fillId="0" borderId="1" xfId="13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 shrinkToFit="1"/>
    </xf>
    <xf numFmtId="14" fontId="30" fillId="0" borderId="1" xfId="0" applyNumberFormat="1" applyFont="1" applyBorder="1" applyAlignment="1">
      <alignment horizontal="center" vertical="center"/>
    </xf>
    <xf numFmtId="41" fontId="30" fillId="0" borderId="1" xfId="4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10" fontId="4" fillId="0" borderId="1" xfId="5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1" fillId="0" borderId="0" xfId="0" applyFont="1" applyAlignment="1">
      <alignment horizontal="justify" vertical="center"/>
    </xf>
    <xf numFmtId="41" fontId="4" fillId="0" borderId="1" xfId="4" applyFont="1" applyFill="1" applyBorder="1" applyAlignment="1">
      <alignment horizontal="right" vertical="center"/>
    </xf>
    <xf numFmtId="41" fontId="4" fillId="0" borderId="1" xfId="4" applyFont="1" applyFill="1" applyBorder="1" applyAlignment="1">
      <alignment horizontal="right" vertical="center" shrinkToFit="1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>
      <alignment vertical="center"/>
    </xf>
    <xf numFmtId="41" fontId="32" fillId="0" borderId="1" xfId="4" applyFont="1" applyFill="1" applyBorder="1" applyAlignment="1">
      <alignment vertical="center"/>
    </xf>
    <xf numFmtId="41" fontId="3" fillId="0" borderId="1" xfId="4" applyFont="1" applyFill="1" applyBorder="1" applyAlignment="1">
      <alignment horizontal="left" vertical="center" shrinkToFit="1"/>
    </xf>
    <xf numFmtId="41" fontId="3" fillId="0" borderId="1" xfId="4" applyFont="1" applyFill="1" applyBorder="1" applyAlignment="1">
      <alignment vertical="center"/>
    </xf>
    <xf numFmtId="41" fontId="32" fillId="0" borderId="1" xfId="4" applyFont="1" applyFill="1" applyBorder="1" applyAlignment="1">
      <alignment horizontal="left" vertical="center" shrinkToFit="1"/>
    </xf>
    <xf numFmtId="0" fontId="3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1" fontId="4" fillId="0" borderId="1" xfId="4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 xr:uid="{00000000-0005-0000-0000-000017000000}"/>
    <cellStyle name="메모 2 2" xfId="9" xr:uid="{00000000-0005-0000-0000-000018000000}"/>
    <cellStyle name="메모 3" xfId="52" xr:uid="{00000000-0005-0000-0000-000019000000}"/>
    <cellStyle name="백분율" xfId="13" builtinId="5"/>
    <cellStyle name="백분율 2" xfId="7" xr:uid="{00000000-0005-0000-0000-00001B000000}"/>
    <cellStyle name="백분율 3" xfId="50" xr:uid="{00000000-0005-0000-0000-00001C000000}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 xr:uid="{00000000-0005-0000-0000-000021000000}"/>
    <cellStyle name="쉼표 [0] 3" xfId="8" xr:uid="{00000000-0005-0000-0000-000022000000}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1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27" sqref="C27"/>
    </sheetView>
  </sheetViews>
  <sheetFormatPr defaultColWidth="9" defaultRowHeight="13.5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customHeight="1">
      <c r="A1" s="62" t="s">
        <v>34</v>
      </c>
      <c r="B1" s="62"/>
      <c r="C1" s="62"/>
      <c r="D1" s="10" t="s">
        <v>16</v>
      </c>
      <c r="E1" s="7"/>
      <c r="F1" s="32"/>
      <c r="G1" s="10"/>
      <c r="H1" s="10"/>
    </row>
    <row r="2" spans="1:8">
      <c r="E2" s="11"/>
    </row>
    <row r="3" spans="1:8" s="5" customFormat="1" ht="18" customHeight="1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>
      <c r="A4" s="53" t="s">
        <v>20</v>
      </c>
      <c r="B4" s="4" t="s">
        <v>14</v>
      </c>
      <c r="C4" s="29" t="s">
        <v>35</v>
      </c>
      <c r="D4" s="26">
        <v>45401</v>
      </c>
      <c r="E4" s="42">
        <v>382525000</v>
      </c>
      <c r="F4" s="40">
        <v>0.98</v>
      </c>
      <c r="G4" s="4" t="s">
        <v>36</v>
      </c>
      <c r="H4" s="4" t="s">
        <v>32</v>
      </c>
    </row>
    <row r="5" spans="1:8" ht="30" customHeight="1">
      <c r="A5" s="53"/>
      <c r="B5" s="4"/>
      <c r="C5" s="29" t="s">
        <v>37</v>
      </c>
      <c r="D5" s="26">
        <v>45432</v>
      </c>
      <c r="E5" s="42">
        <v>131676800</v>
      </c>
      <c r="F5" s="40">
        <v>0.98</v>
      </c>
      <c r="G5" s="4" t="s">
        <v>38</v>
      </c>
      <c r="H5" s="4" t="s">
        <v>39</v>
      </c>
    </row>
    <row r="6" spans="1:8" s="13" customFormat="1" ht="18" customHeight="1">
      <c r="A6" s="63" t="s">
        <v>9</v>
      </c>
      <c r="B6" s="63"/>
      <c r="C6" s="63"/>
      <c r="D6" s="63"/>
      <c r="E6" s="12">
        <f>SUM(E4:E4)</f>
        <v>382525000</v>
      </c>
      <c r="F6" s="34"/>
      <c r="G6" s="45"/>
      <c r="H6" s="45"/>
    </row>
    <row r="7" spans="1:8" s="13" customFormat="1" ht="24.75" customHeight="1">
      <c r="A7" s="61" t="s">
        <v>12</v>
      </c>
      <c r="B7" s="61"/>
      <c r="C7" s="61"/>
      <c r="D7" s="61"/>
      <c r="E7" s="15">
        <f>E6</f>
        <v>382525000</v>
      </c>
      <c r="F7" s="36"/>
      <c r="G7" s="44"/>
      <c r="H7" s="44"/>
    </row>
  </sheetData>
  <mergeCells count="3">
    <mergeCell ref="A7:D7"/>
    <mergeCell ref="A1:C1"/>
    <mergeCell ref="A6:D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workbookViewId="0">
      <selection activeCell="C10" sqref="C10"/>
    </sheetView>
  </sheetViews>
  <sheetFormatPr defaultColWidth="9" defaultRowHeight="13.5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31.25" style="3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>
      <c r="A1" s="21" t="s">
        <v>34</v>
      </c>
      <c r="B1" s="20"/>
      <c r="D1" s="10" t="s">
        <v>17</v>
      </c>
      <c r="E1" s="7"/>
      <c r="F1" s="32"/>
      <c r="G1" s="10"/>
      <c r="H1" s="10"/>
    </row>
    <row r="2" spans="1:11">
      <c r="E2" s="11"/>
    </row>
    <row r="3" spans="1:11" s="5" customFormat="1" ht="18" customHeight="1">
      <c r="A3" s="8" t="s">
        <v>0</v>
      </c>
      <c r="B3" s="8" t="s">
        <v>23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>
      <c r="A4" s="64" t="s">
        <v>13</v>
      </c>
      <c r="B4" s="4" t="s">
        <v>15</v>
      </c>
      <c r="C4" s="67" t="s">
        <v>40</v>
      </c>
      <c r="D4" s="26">
        <v>45364</v>
      </c>
      <c r="E4" s="69">
        <v>74000000</v>
      </c>
      <c r="F4" s="41">
        <v>0.98699999999999999</v>
      </c>
      <c r="G4" s="73" t="s">
        <v>33</v>
      </c>
      <c r="H4" s="75" t="s">
        <v>29</v>
      </c>
      <c r="K4" s="39">
        <v>36000000</v>
      </c>
    </row>
    <row r="5" spans="1:11" ht="30" customHeight="1">
      <c r="A5" s="65"/>
      <c r="B5" s="4" t="s">
        <v>15</v>
      </c>
      <c r="C5" s="67" t="s">
        <v>41</v>
      </c>
      <c r="D5" s="26">
        <v>45371</v>
      </c>
      <c r="E5" s="70">
        <v>644000000</v>
      </c>
      <c r="F5" s="41">
        <v>0.99099999999999999</v>
      </c>
      <c r="G5" s="74" t="s">
        <v>45</v>
      </c>
      <c r="H5" s="75" t="s">
        <v>48</v>
      </c>
      <c r="K5" s="39"/>
    </row>
    <row r="6" spans="1:11" ht="30" customHeight="1">
      <c r="A6" s="65"/>
      <c r="B6" s="4" t="s">
        <v>15</v>
      </c>
      <c r="C6" s="67" t="s">
        <v>42</v>
      </c>
      <c r="D6" s="26">
        <v>45371</v>
      </c>
      <c r="E6" s="71">
        <v>52000000</v>
      </c>
      <c r="F6" s="41">
        <v>0.86699999999999999</v>
      </c>
      <c r="G6" s="74" t="s">
        <v>46</v>
      </c>
      <c r="H6" s="75" t="s">
        <v>49</v>
      </c>
      <c r="K6" s="39"/>
    </row>
    <row r="7" spans="1:11" ht="30" customHeight="1">
      <c r="A7" s="65"/>
      <c r="B7" s="4" t="s">
        <v>15</v>
      </c>
      <c r="C7" s="29" t="s">
        <v>43</v>
      </c>
      <c r="D7" s="26">
        <v>45378</v>
      </c>
      <c r="E7" s="70">
        <v>230604000</v>
      </c>
      <c r="F7" s="41">
        <v>0.98</v>
      </c>
      <c r="G7" s="74" t="s">
        <v>28</v>
      </c>
      <c r="H7" s="75" t="s">
        <v>50</v>
      </c>
      <c r="K7" s="39"/>
    </row>
    <row r="8" spans="1:11" ht="30" customHeight="1">
      <c r="A8" s="66"/>
      <c r="B8" s="4" t="s">
        <v>15</v>
      </c>
      <c r="C8" s="68" t="s">
        <v>44</v>
      </c>
      <c r="D8" s="26">
        <v>45380</v>
      </c>
      <c r="E8" s="72">
        <v>60000000</v>
      </c>
      <c r="F8" s="41">
        <v>1</v>
      </c>
      <c r="G8" s="73" t="s">
        <v>47</v>
      </c>
      <c r="H8" s="76" t="s">
        <v>29</v>
      </c>
      <c r="K8" s="39"/>
    </row>
    <row r="9" spans="1:11" s="13" customFormat="1" ht="18" customHeight="1">
      <c r="A9" s="63" t="s">
        <v>8</v>
      </c>
      <c r="B9" s="63"/>
      <c r="C9" s="63"/>
      <c r="D9" s="63"/>
      <c r="E9" s="12">
        <f>SUM(E4:E8)</f>
        <v>1060604000</v>
      </c>
      <c r="F9" s="34"/>
      <c r="G9" s="45"/>
      <c r="H9" s="59"/>
    </row>
    <row r="10" spans="1:11" ht="30" customHeight="1">
      <c r="A10" s="64" t="s">
        <v>31</v>
      </c>
      <c r="B10" s="4" t="s">
        <v>30</v>
      </c>
      <c r="C10" s="29" t="s">
        <v>52</v>
      </c>
      <c r="D10" s="26">
        <v>45387</v>
      </c>
      <c r="E10" s="42">
        <v>122500000</v>
      </c>
      <c r="F10" s="43">
        <v>0.98</v>
      </c>
      <c r="G10" s="4" t="s">
        <v>61</v>
      </c>
      <c r="H10" s="4" t="s">
        <v>48</v>
      </c>
    </row>
    <row r="11" spans="1:11" ht="30" customHeight="1">
      <c r="A11" s="65"/>
      <c r="B11" s="4" t="s">
        <v>30</v>
      </c>
      <c r="C11" s="29" t="s">
        <v>53</v>
      </c>
      <c r="D11" s="26">
        <v>45391</v>
      </c>
      <c r="E11" s="77">
        <v>67512000</v>
      </c>
      <c r="F11" s="43">
        <v>0.97</v>
      </c>
      <c r="G11" s="4" t="s">
        <v>62</v>
      </c>
      <c r="H11" s="4" t="s">
        <v>48</v>
      </c>
    </row>
    <row r="12" spans="1:11" ht="30" customHeight="1">
      <c r="A12" s="65"/>
      <c r="B12" s="4" t="s">
        <v>30</v>
      </c>
      <c r="C12" s="29" t="s">
        <v>54</v>
      </c>
      <c r="D12" s="26">
        <v>45391</v>
      </c>
      <c r="E12" s="77">
        <v>66275000</v>
      </c>
      <c r="F12" s="43">
        <v>0.97499999999999998</v>
      </c>
      <c r="G12" s="4" t="s">
        <v>63</v>
      </c>
      <c r="H12" s="4" t="s">
        <v>69</v>
      </c>
    </row>
    <row r="13" spans="1:11" ht="30" customHeight="1">
      <c r="A13" s="65"/>
      <c r="B13" s="4" t="s">
        <v>30</v>
      </c>
      <c r="C13" s="29" t="s">
        <v>55</v>
      </c>
      <c r="D13" s="26">
        <v>45398</v>
      </c>
      <c r="E13" s="77">
        <v>85000000</v>
      </c>
      <c r="F13" s="43">
        <v>1</v>
      </c>
      <c r="G13" s="4" t="s">
        <v>64</v>
      </c>
      <c r="H13" s="4" t="s">
        <v>29</v>
      </c>
    </row>
    <row r="14" spans="1:11" ht="30" customHeight="1">
      <c r="A14" s="65"/>
      <c r="B14" s="4"/>
      <c r="C14" s="55" t="s">
        <v>56</v>
      </c>
      <c r="D14" s="26">
        <v>45401</v>
      </c>
      <c r="E14" s="42">
        <v>416368700</v>
      </c>
      <c r="F14" s="43">
        <v>0.97899999999999998</v>
      </c>
      <c r="G14" s="4" t="s">
        <v>65</v>
      </c>
      <c r="H14" s="4" t="s">
        <v>32</v>
      </c>
    </row>
    <row r="15" spans="1:11" ht="30" customHeight="1">
      <c r="A15" s="65"/>
      <c r="B15" s="4"/>
      <c r="C15" s="29" t="s">
        <v>57</v>
      </c>
      <c r="D15" s="26">
        <v>45420</v>
      </c>
      <c r="E15" s="42">
        <v>143550000</v>
      </c>
      <c r="F15" s="43">
        <v>0.997</v>
      </c>
      <c r="G15" s="4" t="s">
        <v>66</v>
      </c>
      <c r="H15" s="4" t="s">
        <v>48</v>
      </c>
    </row>
    <row r="16" spans="1:11" ht="30" customHeight="1">
      <c r="A16" s="65"/>
      <c r="B16" s="4"/>
      <c r="C16" s="29" t="s">
        <v>58</v>
      </c>
      <c r="D16" s="26">
        <v>45425</v>
      </c>
      <c r="E16" s="42">
        <v>59290000</v>
      </c>
      <c r="F16" s="43">
        <v>0.998</v>
      </c>
      <c r="G16" s="4" t="s">
        <v>67</v>
      </c>
      <c r="H16" s="4" t="s">
        <v>29</v>
      </c>
    </row>
    <row r="17" spans="1:8" ht="30" customHeight="1">
      <c r="A17" s="65"/>
      <c r="B17" s="4"/>
      <c r="C17" s="29" t="s">
        <v>51</v>
      </c>
      <c r="D17" s="26">
        <v>45432</v>
      </c>
      <c r="E17" s="42">
        <v>311750120</v>
      </c>
      <c r="F17" s="43">
        <v>0.999</v>
      </c>
      <c r="G17" s="79" t="s">
        <v>74</v>
      </c>
      <c r="H17" s="4" t="s">
        <v>49</v>
      </c>
    </row>
    <row r="18" spans="1:8" ht="30" customHeight="1">
      <c r="A18" s="65"/>
      <c r="B18" s="4"/>
      <c r="C18" s="29" t="s">
        <v>59</v>
      </c>
      <c r="D18" s="26">
        <v>45434</v>
      </c>
      <c r="E18" s="42">
        <v>350000000</v>
      </c>
      <c r="F18" s="43">
        <v>0.88300000000000001</v>
      </c>
      <c r="G18" s="4" t="s">
        <v>68</v>
      </c>
      <c r="H18" s="4" t="s">
        <v>50</v>
      </c>
    </row>
    <row r="19" spans="1:8" ht="30" customHeight="1">
      <c r="A19" s="65"/>
      <c r="B19" s="4"/>
      <c r="C19" s="29" t="s">
        <v>60</v>
      </c>
      <c r="D19" s="26">
        <v>45462</v>
      </c>
      <c r="E19" s="42">
        <v>970000000</v>
      </c>
      <c r="F19" s="43">
        <v>0.997</v>
      </c>
      <c r="G19" s="4" t="s">
        <v>75</v>
      </c>
      <c r="H19" s="4" t="s">
        <v>70</v>
      </c>
    </row>
    <row r="20" spans="1:8" s="13" customFormat="1" ht="18" customHeight="1">
      <c r="A20" s="63" t="s">
        <v>9</v>
      </c>
      <c r="B20" s="63"/>
      <c r="C20" s="63"/>
      <c r="D20" s="63"/>
      <c r="E20" s="14">
        <f>SUM(E10:E19)</f>
        <v>2592245820</v>
      </c>
      <c r="F20" s="34"/>
      <c r="G20" s="59"/>
      <c r="H20" s="59"/>
    </row>
    <row r="21" spans="1:8" s="13" customFormat="1" ht="18" customHeight="1">
      <c r="A21" s="52"/>
      <c r="B21" s="59"/>
      <c r="C21" s="59"/>
      <c r="D21" s="59"/>
      <c r="E21" s="14"/>
      <c r="F21" s="34"/>
      <c r="G21" s="59"/>
      <c r="H21" s="59"/>
    </row>
    <row r="22" spans="1:8" s="13" customFormat="1" ht="30" customHeight="1">
      <c r="A22" s="54"/>
      <c r="B22" s="4" t="s">
        <v>30</v>
      </c>
      <c r="C22" s="78" t="s">
        <v>71</v>
      </c>
      <c r="D22" s="26">
        <v>45483</v>
      </c>
      <c r="E22" s="56">
        <v>490000000</v>
      </c>
      <c r="F22" s="51">
        <v>1</v>
      </c>
      <c r="G22" s="60" t="s">
        <v>76</v>
      </c>
      <c r="H22" s="4" t="s">
        <v>48</v>
      </c>
    </row>
    <row r="23" spans="1:8" s="13" customFormat="1" ht="30" customHeight="1">
      <c r="A23" s="54"/>
      <c r="B23" s="4" t="s">
        <v>30</v>
      </c>
      <c r="C23" s="29" t="s">
        <v>72</v>
      </c>
      <c r="D23" s="26">
        <v>45513</v>
      </c>
      <c r="E23" s="57">
        <v>47163300</v>
      </c>
      <c r="F23" s="51">
        <v>0.998</v>
      </c>
      <c r="G23" s="4" t="s">
        <v>33</v>
      </c>
      <c r="H23" s="4" t="s">
        <v>29</v>
      </c>
    </row>
    <row r="24" spans="1:8" s="13" customFormat="1" ht="30" customHeight="1">
      <c r="A24" s="54"/>
      <c r="B24" s="4" t="s">
        <v>30</v>
      </c>
      <c r="C24" s="29" t="s">
        <v>73</v>
      </c>
      <c r="D24" s="26">
        <v>45555</v>
      </c>
      <c r="E24" s="56">
        <v>425920240</v>
      </c>
      <c r="F24" s="51">
        <v>0.95899999999999996</v>
      </c>
      <c r="G24" s="4" t="s">
        <v>77</v>
      </c>
      <c r="H24" s="4" t="s">
        <v>48</v>
      </c>
    </row>
    <row r="25" spans="1:8" s="13" customFormat="1" ht="18" customHeight="1">
      <c r="A25" s="63" t="s">
        <v>10</v>
      </c>
      <c r="B25" s="63"/>
      <c r="C25" s="63"/>
      <c r="D25" s="63"/>
      <c r="E25" s="12">
        <f>SUM(E22:E24)</f>
        <v>963083540</v>
      </c>
      <c r="F25" s="34"/>
      <c r="G25" s="45"/>
      <c r="H25" s="59"/>
    </row>
    <row r="26" spans="1:8" ht="30" customHeight="1">
      <c r="A26" s="46" t="s">
        <v>27</v>
      </c>
      <c r="B26" s="4"/>
      <c r="C26" s="47"/>
      <c r="D26" s="48"/>
      <c r="E26" s="49"/>
      <c r="F26" s="51"/>
      <c r="G26" s="50"/>
      <c r="H26" s="50"/>
    </row>
    <row r="27" spans="1:8" s="13" customFormat="1" ht="18" customHeight="1">
      <c r="A27" s="63" t="s">
        <v>11</v>
      </c>
      <c r="B27" s="63"/>
      <c r="C27" s="63"/>
      <c r="D27" s="63"/>
      <c r="E27" s="12">
        <f>SUM(E26)</f>
        <v>0</v>
      </c>
      <c r="F27" s="34"/>
      <c r="G27" s="45"/>
      <c r="H27" s="59"/>
    </row>
    <row r="28" spans="1:8" s="13" customFormat="1" ht="24.75" customHeight="1">
      <c r="A28" s="61" t="s">
        <v>24</v>
      </c>
      <c r="B28" s="61"/>
      <c r="C28" s="61"/>
      <c r="D28" s="61"/>
      <c r="E28" s="15">
        <f>E9+E20+E25+E27</f>
        <v>4615933360</v>
      </c>
      <c r="F28" s="36"/>
      <c r="G28" s="44"/>
      <c r="H28" s="58"/>
    </row>
  </sheetData>
  <mergeCells count="7">
    <mergeCell ref="A4:A8"/>
    <mergeCell ref="A27:D27"/>
    <mergeCell ref="A28:D28"/>
    <mergeCell ref="A9:D9"/>
    <mergeCell ref="A20:D20"/>
    <mergeCell ref="A25:D25"/>
    <mergeCell ref="A10:A19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B23" sqref="B23"/>
    </sheetView>
  </sheetViews>
  <sheetFormatPr defaultColWidth="9" defaultRowHeight="13.5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>
      <c r="A1" s="21" t="s">
        <v>34</v>
      </c>
      <c r="B1" s="20"/>
      <c r="D1" s="10" t="s">
        <v>18</v>
      </c>
      <c r="E1" s="7"/>
      <c r="F1" s="32"/>
      <c r="G1" s="10"/>
      <c r="H1" s="10"/>
    </row>
    <row r="2" spans="1:8">
      <c r="E2" s="11"/>
    </row>
    <row r="3" spans="1:8" s="5" customFormat="1" ht="18" customHeight="1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>
      <c r="A4" s="38" t="s">
        <v>19</v>
      </c>
      <c r="B4" s="28" t="s">
        <v>25</v>
      </c>
      <c r="C4" s="29"/>
      <c r="D4" s="26"/>
      <c r="E4" s="30"/>
      <c r="F4" s="28"/>
      <c r="G4" s="37"/>
      <c r="H4" s="28"/>
    </row>
    <row r="5" spans="1:8" s="13" customFormat="1" ht="18" customHeight="1">
      <c r="A5" s="63" t="s">
        <v>8</v>
      </c>
      <c r="B5" s="63"/>
      <c r="C5" s="63"/>
      <c r="D5" s="63"/>
      <c r="E5" s="12">
        <f>SUM(E4:E4)</f>
        <v>0</v>
      </c>
      <c r="F5" s="34"/>
      <c r="G5" s="23"/>
      <c r="H5" s="23"/>
    </row>
    <row r="6" spans="1:8" ht="30" customHeight="1">
      <c r="A6" s="22" t="s">
        <v>20</v>
      </c>
      <c r="B6" s="28" t="s">
        <v>26</v>
      </c>
      <c r="C6" s="25"/>
      <c r="D6" s="27"/>
      <c r="E6" s="17"/>
      <c r="F6" s="41"/>
      <c r="G6" s="31"/>
      <c r="H6" s="4"/>
    </row>
    <row r="7" spans="1:8" s="13" customFormat="1" ht="18" customHeight="1">
      <c r="A7" s="63" t="s">
        <v>9</v>
      </c>
      <c r="B7" s="63"/>
      <c r="C7" s="63"/>
      <c r="D7" s="63"/>
      <c r="E7" s="14">
        <f>SUM(E6:E6)</f>
        <v>0</v>
      </c>
      <c r="F7" s="34"/>
      <c r="G7" s="23"/>
      <c r="H7" s="23"/>
    </row>
    <row r="8" spans="1:8" ht="30" customHeight="1">
      <c r="A8" s="22" t="s">
        <v>21</v>
      </c>
      <c r="B8" s="31" t="s">
        <v>25</v>
      </c>
      <c r="C8" s="25"/>
      <c r="D8" s="27"/>
      <c r="E8" s="18"/>
      <c r="F8" s="4"/>
      <c r="G8" s="31"/>
      <c r="H8" s="4"/>
    </row>
    <row r="9" spans="1:8" s="13" customFormat="1" ht="18" customHeight="1">
      <c r="A9" s="63" t="s">
        <v>10</v>
      </c>
      <c r="B9" s="63"/>
      <c r="C9" s="63"/>
      <c r="D9" s="63"/>
      <c r="E9" s="12">
        <f>SUM(E8:E8)</f>
        <v>0</v>
      </c>
      <c r="F9" s="34"/>
      <c r="G9" s="23"/>
      <c r="H9" s="23"/>
    </row>
    <row r="10" spans="1:8" ht="30" customHeight="1">
      <c r="A10" s="22" t="s">
        <v>22</v>
      </c>
      <c r="B10" s="31" t="s">
        <v>25</v>
      </c>
      <c r="C10" s="25"/>
      <c r="D10" s="27"/>
      <c r="E10" s="18"/>
      <c r="F10" s="35"/>
      <c r="G10" s="31"/>
      <c r="H10" s="4"/>
    </row>
    <row r="11" spans="1:8" s="13" customFormat="1" ht="18" customHeight="1">
      <c r="A11" s="63" t="s">
        <v>11</v>
      </c>
      <c r="B11" s="63"/>
      <c r="C11" s="63"/>
      <c r="D11" s="63"/>
      <c r="E11" s="12">
        <f>SUM(E10:E10)</f>
        <v>0</v>
      </c>
      <c r="F11" s="34"/>
      <c r="G11" s="23"/>
      <c r="H11" s="23"/>
    </row>
    <row r="12" spans="1:8" s="13" customFormat="1" ht="24.75" customHeight="1">
      <c r="A12" s="61" t="s">
        <v>12</v>
      </c>
      <c r="B12" s="61"/>
      <c r="C12" s="61"/>
      <c r="D12" s="61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2025-02-14T07:13:13Z</dcterms:modified>
</cp:coreProperties>
</file>