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2021년 경영지원팀\10. 계약현황\사전정보공개\계약현황\"/>
    </mc:Choice>
  </mc:AlternateContent>
  <xr:revisionPtr revIDLastSave="0" documentId="8_{E0D7558E-6A99-46EC-9139-C0FB044E278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물품" sheetId="1" r:id="rId1"/>
    <sheet name="용역" sheetId="4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E19" i="4" l="1"/>
  <c r="E14" i="1"/>
  <c r="E17" i="4" l="1"/>
  <c r="E11" i="1"/>
  <c r="E13" i="4" l="1"/>
  <c r="E8" i="1"/>
  <c r="E5" i="4" l="1"/>
  <c r="E20" i="4" l="1"/>
  <c r="E5" i="1" l="1"/>
  <c r="E15" i="1" l="1"/>
  <c r="E11" i="3"/>
  <c r="E9" i="3"/>
  <c r="E7" i="3"/>
  <c r="E5" i="3"/>
  <c r="E12" i="3" l="1"/>
</calcChain>
</file>

<file path=xl/sharedStrings.xml><?xml version="1.0" encoding="utf-8"?>
<sst xmlns="http://schemas.openxmlformats.org/spreadsheetml/2006/main" count="132" uniqueCount="84">
  <si>
    <t>분기</t>
    <phoneticPr fontId="2" type="noConversion"/>
  </si>
  <si>
    <t>품목</t>
    <phoneticPr fontId="2" type="noConversion"/>
  </si>
  <si>
    <t>금액</t>
    <phoneticPr fontId="2" type="noConversion"/>
  </si>
  <si>
    <t>구분</t>
    <phoneticPr fontId="2" type="noConversion"/>
  </si>
  <si>
    <t>계약일자</t>
    <phoneticPr fontId="2" type="noConversion"/>
  </si>
  <si>
    <t>낙찰율</t>
    <phoneticPr fontId="2" type="noConversion"/>
  </si>
  <si>
    <t>업체</t>
    <phoneticPr fontId="2" type="noConversion"/>
  </si>
  <si>
    <t>담당부서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</si>
  <si>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</si>
  <si>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</si>
  <si>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</si>
  <si>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</si>
  <si>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</si>
  <si>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</si>
  <si>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물품</t>
    <phoneticPr fontId="2" type="noConversion"/>
  </si>
  <si>
    <t>용역</t>
    <phoneticPr fontId="13" type="noConversion"/>
  </si>
  <si>
    <t>2분기</t>
    <phoneticPr fontId="2" type="noConversion"/>
  </si>
  <si>
    <t>4분기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</si>
  <si>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</si>
  <si>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</si>
  <si>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</si>
  <si>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</si>
  <si>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</si>
  <si>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</si>
  <si>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</si>
  <si>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연구전시팀</t>
    <phoneticPr fontId="30" type="noConversion"/>
  </si>
  <si>
    <t>구분</t>
    <phoneticPr fontId="2" type="noConversion"/>
  </si>
  <si>
    <t>총계</t>
    <phoneticPr fontId="2" type="noConversion"/>
  </si>
  <si>
    <t>보존관리팀</t>
    <phoneticPr fontId="2" type="noConversion"/>
  </si>
  <si>
    <t>블루키노</t>
    <phoneticPr fontId="2" type="noConversion"/>
  </si>
  <si>
    <t>2020년 한국영상자료원 계약(입찰)현황</t>
    <phoneticPr fontId="2" type="noConversion"/>
  </si>
  <si>
    <t>종이기록물 탈산장비 구입 및 설치</t>
    <phoneticPr fontId="2" type="noConversion"/>
  </si>
  <si>
    <t>㈜센추리이씨</t>
    <phoneticPr fontId="2" type="noConversion"/>
  </si>
  <si>
    <t>-</t>
    <phoneticPr fontId="2" type="noConversion"/>
  </si>
  <si>
    <t>한국고전영화 블루레이 제작 및 위탁 판매 사업</t>
    <phoneticPr fontId="2" type="noConversion"/>
  </si>
  <si>
    <t>-</t>
    <phoneticPr fontId="13" type="noConversion"/>
  </si>
  <si>
    <t xml:space="preserve">2020년 마스터필름 복사를 위한 영화용 필름 </t>
    <phoneticPr fontId="2" type="noConversion"/>
  </si>
  <si>
    <t>화인디앤티</t>
    <phoneticPr fontId="2" type="noConversion"/>
  </si>
  <si>
    <t>영상복원팀</t>
    <phoneticPr fontId="2" type="noConversion"/>
  </si>
  <si>
    <t>사진/문헌자료 디지털화 장비(오버헤드스캐너) 도입</t>
    <phoneticPr fontId="2" type="noConversion"/>
  </si>
  <si>
    <t>미주기업</t>
    <phoneticPr fontId="2" type="noConversion"/>
  </si>
  <si>
    <t>카탈로깅팀, 보존관리팀</t>
    <phoneticPr fontId="2" type="noConversion"/>
  </si>
  <si>
    <t xml:space="preserve">2분기 </t>
    <phoneticPr fontId="2" type="noConversion"/>
  </si>
  <si>
    <t>물품</t>
    <phoneticPr fontId="2" type="noConversion"/>
  </si>
  <si>
    <t>2020년 원로영화인 구술채록 연구용역</t>
    <phoneticPr fontId="2" type="noConversion"/>
  </si>
  <si>
    <t>인하대학교 산학협력단</t>
    <phoneticPr fontId="2" type="noConversion"/>
  </si>
  <si>
    <t>연구전시팀</t>
    <phoneticPr fontId="2" type="noConversion"/>
  </si>
  <si>
    <t>2020년 한국영상자료원 영화필름 디지털화 및 디지털변환 시스템 유지보수</t>
    <phoneticPr fontId="2" type="noConversion"/>
  </si>
  <si>
    <t>한국비주얼㈜</t>
    <phoneticPr fontId="2" type="noConversion"/>
  </si>
  <si>
    <t>2020년 한국영상자료원 디지털 심화복원</t>
    <phoneticPr fontId="2" type="noConversion"/>
  </si>
  <si>
    <t>㈜화력대전,㈜웨스트월드</t>
  </si>
  <si>
    <t>2020년 기관지 &lt;아카이브 프리즘&gt; 제작</t>
  </si>
  <si>
    <t>프로파간다</t>
    <phoneticPr fontId="2" type="noConversion"/>
  </si>
  <si>
    <t>정책기획팀</t>
    <phoneticPr fontId="2" type="noConversion"/>
  </si>
  <si>
    <t>한국영상자료원 영상정보 관리 및 서비스시스템 유지관리 및 개선 사업</t>
  </si>
  <si>
    <t>㈜고우아이티</t>
    <phoneticPr fontId="2" type="noConversion"/>
  </si>
  <si>
    <t>카탈로깅팀</t>
    <phoneticPr fontId="2" type="noConversion"/>
  </si>
  <si>
    <t>2020년 공연융합영상콘텐츠 기획·운영 사업</t>
  </si>
  <si>
    <t>㈜복숭아프레젠트</t>
    <phoneticPr fontId="2" type="noConversion"/>
  </si>
  <si>
    <t>시네마테크팀</t>
    <phoneticPr fontId="2" type="noConversion"/>
  </si>
  <si>
    <t>2020년 소장자료 정리 및 DB구축 사업</t>
    <phoneticPr fontId="2" type="noConversion"/>
  </si>
  <si>
    <t>㈜다온디앤에스</t>
    <phoneticPr fontId="2" type="noConversion"/>
  </si>
  <si>
    <t>용역</t>
    <phoneticPr fontId="2" type="noConversion"/>
  </si>
  <si>
    <t xml:space="preserve"> 2020년 디지털 영상 멀티 검수 시스템 구축</t>
    <phoneticPr fontId="2" type="noConversion"/>
  </si>
  <si>
    <t>2020년 아카이브 스토리지 시스템 도입</t>
    <phoneticPr fontId="2" type="noConversion"/>
  </si>
  <si>
    <t>㈜이담에스티</t>
    <phoneticPr fontId="2" type="noConversion"/>
  </si>
  <si>
    <t>㈜젠시스</t>
    <phoneticPr fontId="2" type="noConversion"/>
  </si>
  <si>
    <t>수집팀</t>
    <phoneticPr fontId="2" type="noConversion"/>
  </si>
  <si>
    <t>보존관리팀</t>
    <phoneticPr fontId="2" type="noConversion"/>
  </si>
  <si>
    <t xml:space="preserve">3분기 </t>
    <phoneticPr fontId="2" type="noConversion"/>
  </si>
  <si>
    <t>미디어 자산관리 시스템 구축 방안 연구용역</t>
    <phoneticPr fontId="2" type="noConversion"/>
  </si>
  <si>
    <t xml:space="preserve"> 2020년 우수영상물 다국어 자막 DVD 제작 사업</t>
    <phoneticPr fontId="2" type="noConversion"/>
  </si>
  <si>
    <t>㈜제머나이소프트</t>
    <phoneticPr fontId="2" type="noConversion"/>
  </si>
  <si>
    <t>연구전시팀</t>
    <phoneticPr fontId="2" type="noConversion"/>
  </si>
  <si>
    <t>용역</t>
    <phoneticPr fontId="2" type="noConversion"/>
  </si>
  <si>
    <t>3분기</t>
    <phoneticPr fontId="2" type="noConversion"/>
  </si>
  <si>
    <t>2020년 필름 화면 디지털복원 소프트웨어 구입</t>
    <phoneticPr fontId="2" type="noConversion"/>
  </si>
  <si>
    <t>한국비주얼㈜</t>
    <phoneticPr fontId="2" type="noConversion"/>
  </si>
  <si>
    <t>영상복원팀</t>
    <phoneticPr fontId="2" type="noConversion"/>
  </si>
  <si>
    <t>파주보존센터 필름음향 디지털복원 시스템 구축</t>
    <phoneticPr fontId="2" type="noConversion"/>
  </si>
  <si>
    <t>㈜이담에스티</t>
    <phoneticPr fontId="2" type="noConversion"/>
  </si>
  <si>
    <t>애니메이션 디지털 아카이빙 사업</t>
    <phoneticPr fontId="2" type="noConversion"/>
  </si>
  <si>
    <t>아이크래프트㈜외 3개업체</t>
    <phoneticPr fontId="2" type="noConversion"/>
  </si>
  <si>
    <t>정책기획팀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</si>
</sst>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_);[Red]\(0.00\)"/>
    <numFmt numFmtId="177" formatCode="0.00_ "/>
  </numFmts>
  <fonts count="3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41" fontId="4" fillId="0" borderId="1" xfId="8" applyFont="1" applyBorder="1" applyAlignment="1">
      <alignment vertical="center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0" xfId="4" applyFont="1" applyFill="1" applyAlignment="1">
      <alignment vertical="center"/>
    </xf>
    <xf numFmtId="0" fontId="12" fillId="0" borderId="1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Border="1">
      <alignment vertical="center"/>
    </xf>
    <xf numFmtId="10" fontId="4" fillId="0" borderId="1" xfId="13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10" fontId="4" fillId="0" borderId="1" xfId="13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left" vertical="center" wrapText="1" shrinkToFit="1"/>
    </xf>
    <xf numFmtId="14" fontId="31" fillId="0" borderId="1" xfId="0" applyNumberFormat="1" applyFont="1" applyBorder="1" applyAlignment="1">
      <alignment horizontal="center" vertical="center"/>
    </xf>
    <xf numFmtId="41" fontId="31" fillId="0" borderId="1" xfId="4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10" fontId="4" fillId="0" borderId="1" xfId="5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  <xf numFmtId="41" fontId="4" fillId="0" borderId="1" xfId="4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41" fontId="4" fillId="0" borderId="4" xfId="4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53">
    <cellStyle name="20% - 강조색5" xfId="43" builtinId="46" customBuiltin="1"/>
    <cellStyle name="20% - 강조색6" xfId="47" builtinId="50" customBuiltin="1"/>
    <cellStyle name="40% - 강조색1" xfId="31" builtinId="31" customBuiltin="1"/>
    <cellStyle name="40% - 강조색2" xfId="34" builtinId="35" customBuiltin="1"/>
    <cellStyle name="40% - 강조색3" xfId="37" builtinId="39" customBuiltin="1"/>
    <cellStyle name="40% - 강조색4" xfId="40" builtinId="43" customBuiltin="1"/>
    <cellStyle name="40% - 강조색5" xfId="44" builtinId="47" customBuiltin="1"/>
    <cellStyle name="40% - 강조색6" xfId="48" builtinId="51" customBuiltin="1"/>
    <cellStyle name="60% - 강조색1" xfId="32" builtinId="32" customBuiltin="1"/>
    <cellStyle name="60% - 강조색2" xfId="35" builtinId="36" customBuiltin="1"/>
    <cellStyle name="60% - 강조색3" xfId="38" builtinId="40" customBuiltin="1"/>
    <cellStyle name="60% - 강조색4" xfId="41" builtinId="44" customBuiltin="1"/>
    <cellStyle name="60% - 강조색5" xfId="45" builtinId="48" customBuiltin="1"/>
    <cellStyle name="60% - 강조색6" xfId="49" builtinId="52" customBuiltin="1"/>
    <cellStyle name="강조색1" xfId="30" builtinId="29" customBuiltin="1"/>
    <cellStyle name="강조색2" xfId="33" builtinId="33" customBuiltin="1"/>
    <cellStyle name="강조색3" xfId="36" builtinId="37" customBuiltin="1"/>
    <cellStyle name="강조색4" xfId="39" builtinId="41" customBuiltin="1"/>
    <cellStyle name="강조색5" xfId="42" builtinId="45" customBuiltin="1"/>
    <cellStyle name="강조색6" xfId="46" builtinId="49" customBuiltin="1"/>
    <cellStyle name="경고문" xfId="27" builtinId="11" customBuiltin="1"/>
    <cellStyle name="계산" xfId="24" builtinId="22" customBuiltin="1"/>
    <cellStyle name="나쁨" xfId="20" builtinId="27" customBuiltin="1"/>
    <cellStyle name="메모 2" xfId="3" xr:uid="{00000000-0005-0000-0000-000017000000}"/>
    <cellStyle name="메모 2 2" xfId="9" xr:uid="{00000000-0005-0000-0000-000018000000}"/>
    <cellStyle name="메모 3" xfId="52" xr:uid="{00000000-0005-0000-0000-000019000000}"/>
    <cellStyle name="백분율" xfId="13" builtinId="5"/>
    <cellStyle name="백분율 2" xfId="7" xr:uid="{00000000-0005-0000-0000-00001B000000}"/>
    <cellStyle name="백분율 3" xfId="50" xr:uid="{00000000-0005-0000-0000-00001C000000}"/>
    <cellStyle name="보통" xfId="21" builtinId="28" customBuiltin="1"/>
    <cellStyle name="설명 텍스트" xfId="28" builtinId="53" customBuiltin="1"/>
    <cellStyle name="셀 확인" xfId="26" builtinId="23" customBuiltin="1"/>
    <cellStyle name="쉼표 [0]" xfId="1" builtinId="6"/>
    <cellStyle name="쉼표 [0] 2" xfId="4" xr:uid="{00000000-0005-0000-0000-000021000000}"/>
    <cellStyle name="쉼표 [0] 3" xfId="8" xr:uid="{00000000-0005-0000-0000-000022000000}"/>
    <cellStyle name="연결된 셀" xfId="25" builtinId="24" customBuiltin="1"/>
    <cellStyle name="요약" xfId="29" builtinId="25" customBuiltin="1"/>
    <cellStyle name="입력" xfId="22" builtinId="20" customBuiltin="1"/>
    <cellStyle name="제목" xfId="14" builtinId="15" customBuiltin="1"/>
    <cellStyle name="제목 1" xfId="15" builtinId="16" customBuiltin="1"/>
    <cellStyle name="제목 2" xfId="16" builtinId="17" customBuiltin="1"/>
    <cellStyle name="제목 3" xfId="17" builtinId="18" customBuiltin="1"/>
    <cellStyle name="제목 4" xfId="18" builtinId="19" customBuiltin="1"/>
    <cellStyle name="좋음" xfId="19" builtinId="26" customBuiltin="1"/>
    <cellStyle name="출력" xfId="23" builtinId="21" customBuiltin="1"/>
    <cellStyle name="표준" xfId="0" builtinId="0"/>
    <cellStyle name="표준 2" xfId="5" xr:uid="{00000000-0005-0000-0000-00002E000000}"/>
    <cellStyle name="표준 2 2" xfId="6" xr:uid="{00000000-0005-0000-0000-00002F000000}"/>
    <cellStyle name="표준 2 3" xfId="10" xr:uid="{00000000-0005-0000-0000-000030000000}"/>
    <cellStyle name="표준 3" xfId="2" xr:uid="{00000000-0005-0000-0000-000031000000}"/>
    <cellStyle name="표준 3 2" xfId="11" xr:uid="{00000000-0005-0000-0000-000032000000}"/>
    <cellStyle name="표준 4" xfId="51" xr:uid="{00000000-0005-0000-0000-000033000000}"/>
    <cellStyle name="하이퍼링크 2" xfId="1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F20" sqref="F20"/>
    </sheetView>
  </sheetViews>
  <sheetFormatPr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customHeight="1" x14ac:dyDescent="0.3">
      <c r="A1" s="66" t="s">
        <v>30</v>
      </c>
      <c r="B1" s="66"/>
      <c r="C1" s="66"/>
      <c r="D1" s="10" t="s">
        <v>18</v>
      </c>
      <c r="E1" s="7"/>
      <c r="F1" s="32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 x14ac:dyDescent="0.3">
      <c r="A4" s="60" t="s">
        <v>13</v>
      </c>
      <c r="B4" s="4" t="s">
        <v>14</v>
      </c>
      <c r="C4" s="29" t="s">
        <v>31</v>
      </c>
      <c r="D4" s="26">
        <v>43920</v>
      </c>
      <c r="E4" s="43">
        <v>64000000</v>
      </c>
      <c r="F4" s="40">
        <v>0.98460000000000003</v>
      </c>
      <c r="G4" s="4" t="s">
        <v>32</v>
      </c>
      <c r="H4" s="4" t="s">
        <v>28</v>
      </c>
    </row>
    <row r="5" spans="1:8" s="13" customFormat="1" ht="18" customHeight="1" x14ac:dyDescent="0.3">
      <c r="A5" s="67" t="s">
        <v>8</v>
      </c>
      <c r="B5" s="67"/>
      <c r="C5" s="67"/>
      <c r="D5" s="67"/>
      <c r="E5" s="12">
        <f>SUM(E4:E4)</f>
        <v>64000000</v>
      </c>
      <c r="F5" s="34"/>
      <c r="G5" s="47"/>
      <c r="H5" s="47"/>
    </row>
    <row r="6" spans="1:8" ht="30" customHeight="1" x14ac:dyDescent="0.3">
      <c r="A6" s="68" t="s">
        <v>42</v>
      </c>
      <c r="B6" s="4" t="s">
        <v>43</v>
      </c>
      <c r="C6" s="55" t="s">
        <v>36</v>
      </c>
      <c r="D6" s="56">
        <v>43941</v>
      </c>
      <c r="E6" s="18">
        <v>329955430</v>
      </c>
      <c r="F6" s="40">
        <v>0.96009999999999995</v>
      </c>
      <c r="G6" s="4" t="s">
        <v>37</v>
      </c>
      <c r="H6" s="4" t="s">
        <v>38</v>
      </c>
    </row>
    <row r="7" spans="1:8" ht="30" customHeight="1" x14ac:dyDescent="0.3">
      <c r="A7" s="69"/>
      <c r="B7" s="4" t="s">
        <v>43</v>
      </c>
      <c r="C7" s="55" t="s">
        <v>39</v>
      </c>
      <c r="D7" s="56">
        <v>43986</v>
      </c>
      <c r="E7" s="18">
        <v>87851430</v>
      </c>
      <c r="F7" s="40">
        <v>0.88</v>
      </c>
      <c r="G7" s="4" t="s">
        <v>40</v>
      </c>
      <c r="H7" s="4" t="s">
        <v>41</v>
      </c>
    </row>
    <row r="8" spans="1:8" s="13" customFormat="1" ht="18" customHeight="1" x14ac:dyDescent="0.3">
      <c r="A8" s="67" t="s">
        <v>9</v>
      </c>
      <c r="B8" s="67"/>
      <c r="C8" s="67"/>
      <c r="D8" s="67"/>
      <c r="E8" s="14">
        <f>SUM(E6:E7)</f>
        <v>417806860</v>
      </c>
      <c r="F8" s="34"/>
      <c r="G8" s="47"/>
      <c r="H8" s="47"/>
    </row>
    <row r="9" spans="1:8" ht="30" customHeight="1" x14ac:dyDescent="0.3">
      <c r="A9" s="70" t="s">
        <v>69</v>
      </c>
      <c r="B9" s="4" t="s">
        <v>14</v>
      </c>
      <c r="C9" s="55" t="s">
        <v>63</v>
      </c>
      <c r="D9" s="27">
        <v>44039</v>
      </c>
      <c r="E9" s="18">
        <v>359150000</v>
      </c>
      <c r="F9" s="41">
        <v>0.95009999999999994</v>
      </c>
      <c r="G9" s="62" t="s">
        <v>65</v>
      </c>
      <c r="H9" s="4" t="s">
        <v>67</v>
      </c>
    </row>
    <row r="10" spans="1:8" ht="30" customHeight="1" x14ac:dyDescent="0.3">
      <c r="A10" s="71"/>
      <c r="B10" s="4" t="s">
        <v>14</v>
      </c>
      <c r="C10" s="55" t="s">
        <v>64</v>
      </c>
      <c r="D10" s="27">
        <v>44068</v>
      </c>
      <c r="E10" s="18">
        <v>514000000</v>
      </c>
      <c r="F10" s="41">
        <v>0.95009999999999994</v>
      </c>
      <c r="G10" s="4" t="s">
        <v>66</v>
      </c>
      <c r="H10" s="4" t="s">
        <v>68</v>
      </c>
    </row>
    <row r="11" spans="1:8" s="13" customFormat="1" ht="18" customHeight="1" x14ac:dyDescent="0.3">
      <c r="A11" s="67" t="s">
        <v>10</v>
      </c>
      <c r="B11" s="67"/>
      <c r="C11" s="67"/>
      <c r="D11" s="67"/>
      <c r="E11" s="12">
        <f>SUM(E9:E10)</f>
        <v>873150000</v>
      </c>
      <c r="F11" s="34"/>
      <c r="G11" s="47"/>
      <c r="H11" s="47"/>
    </row>
    <row r="12" spans="1:8" ht="30" customHeight="1" x14ac:dyDescent="0.3">
      <c r="A12" s="70" t="s">
        <v>17</v>
      </c>
      <c r="B12" s="4" t="s">
        <v>14</v>
      </c>
      <c r="C12" s="25" t="s">
        <v>76</v>
      </c>
      <c r="D12" s="27">
        <v>44102</v>
      </c>
      <c r="E12" s="18">
        <v>27940000</v>
      </c>
      <c r="F12" s="41">
        <v>0.97340000000000004</v>
      </c>
      <c r="G12" s="31" t="s">
        <v>77</v>
      </c>
      <c r="H12" s="4" t="s">
        <v>78</v>
      </c>
    </row>
    <row r="13" spans="1:8" ht="30" customHeight="1" x14ac:dyDescent="0.3">
      <c r="A13" s="71"/>
      <c r="B13" s="4" t="s">
        <v>14</v>
      </c>
      <c r="C13" s="25" t="s">
        <v>79</v>
      </c>
      <c r="D13" s="27">
        <v>44117</v>
      </c>
      <c r="E13" s="18">
        <v>213820000</v>
      </c>
      <c r="F13" s="41">
        <v>0.93779999999999997</v>
      </c>
      <c r="G13" s="31" t="s">
        <v>80</v>
      </c>
      <c r="H13" s="4" t="s">
        <v>78</v>
      </c>
    </row>
    <row r="14" spans="1:8" s="13" customFormat="1" ht="18" customHeight="1" x14ac:dyDescent="0.3">
      <c r="A14" s="67" t="s">
        <v>11</v>
      </c>
      <c r="B14" s="67"/>
      <c r="C14" s="67"/>
      <c r="D14" s="67"/>
      <c r="E14" s="12">
        <f>SUM(E12:E13)</f>
        <v>241760000</v>
      </c>
      <c r="F14" s="34"/>
      <c r="G14" s="47"/>
      <c r="H14" s="47"/>
    </row>
    <row r="15" spans="1:8" s="13" customFormat="1" ht="24.75" customHeight="1" x14ac:dyDescent="0.3">
      <c r="A15" s="65" t="s">
        <v>12</v>
      </c>
      <c r="B15" s="65"/>
      <c r="C15" s="65"/>
      <c r="D15" s="65"/>
      <c r="E15" s="15">
        <f>E5+E8+E11+E14</f>
        <v>1596716860</v>
      </c>
      <c r="F15" s="36"/>
      <c r="G15" s="45"/>
      <c r="H15" s="45"/>
    </row>
  </sheetData>
  <mergeCells count="9">
    <mergeCell ref="A15:D15"/>
    <mergeCell ref="A1:C1"/>
    <mergeCell ref="A5:D5"/>
    <mergeCell ref="A8:D8"/>
    <mergeCell ref="A11:D11"/>
    <mergeCell ref="A14:D14"/>
    <mergeCell ref="A6:A7"/>
    <mergeCell ref="A9:A10"/>
    <mergeCell ref="A12:A1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workbookViewId="0">
      <selection activeCell="H23" sqref="H23"/>
    </sheetView>
  </sheetViews>
  <sheetFormatPr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0" width="9" style="1"/>
    <col min="11" max="11" width="10.125" style="1" hidden="1" customWidth="1"/>
    <col min="12" max="16384" width="9" style="1"/>
  </cols>
  <sheetData>
    <row r="1" spans="1:11" s="6" customFormat="1" ht="26.25" x14ac:dyDescent="0.3">
      <c r="A1" s="21" t="s">
        <v>30</v>
      </c>
      <c r="B1" s="20"/>
      <c r="D1" s="10" t="s">
        <v>19</v>
      </c>
      <c r="E1" s="7"/>
      <c r="F1" s="32"/>
      <c r="G1" s="10"/>
      <c r="H1" s="10"/>
    </row>
    <row r="2" spans="1:11" x14ac:dyDescent="0.3">
      <c r="E2" s="11"/>
    </row>
    <row r="3" spans="1:11" s="5" customFormat="1" ht="18" customHeight="1" x14ac:dyDescent="0.3">
      <c r="A3" s="8" t="s">
        <v>0</v>
      </c>
      <c r="B3" s="8" t="s">
        <v>26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11" ht="30" customHeight="1" x14ac:dyDescent="0.3">
      <c r="A4" s="46" t="s">
        <v>13</v>
      </c>
      <c r="B4" s="4" t="s">
        <v>15</v>
      </c>
      <c r="C4" s="29" t="s">
        <v>34</v>
      </c>
      <c r="D4" s="26">
        <v>43903</v>
      </c>
      <c r="E4" s="43">
        <v>70500000</v>
      </c>
      <c r="F4" s="41">
        <v>0.97909999999999997</v>
      </c>
      <c r="G4" s="4" t="s">
        <v>29</v>
      </c>
      <c r="H4" s="42" t="s">
        <v>25</v>
      </c>
      <c r="K4" s="39">
        <v>36000000</v>
      </c>
    </row>
    <row r="5" spans="1:11" s="13" customFormat="1" ht="18" customHeight="1" x14ac:dyDescent="0.3">
      <c r="A5" s="67" t="s">
        <v>8</v>
      </c>
      <c r="B5" s="67"/>
      <c r="C5" s="67"/>
      <c r="D5" s="67"/>
      <c r="E5" s="12">
        <f>SUM(E4:E4)</f>
        <v>70500000</v>
      </c>
      <c r="F5" s="34"/>
      <c r="G5" s="47"/>
      <c r="H5" s="47"/>
    </row>
    <row r="6" spans="1:11" ht="30" customHeight="1" x14ac:dyDescent="0.3">
      <c r="A6" s="70" t="s">
        <v>16</v>
      </c>
      <c r="B6" s="4" t="s">
        <v>62</v>
      </c>
      <c r="C6" s="29" t="s">
        <v>44</v>
      </c>
      <c r="D6" s="26">
        <v>43922</v>
      </c>
      <c r="E6" s="57">
        <v>55040000</v>
      </c>
      <c r="F6" s="44">
        <v>0.98280000000000001</v>
      </c>
      <c r="G6" s="4" t="s">
        <v>45</v>
      </c>
      <c r="H6" s="4" t="s">
        <v>46</v>
      </c>
    </row>
    <row r="7" spans="1:11" ht="30" customHeight="1" x14ac:dyDescent="0.3">
      <c r="A7" s="72"/>
      <c r="B7" s="4" t="s">
        <v>62</v>
      </c>
      <c r="C7" s="29" t="s">
        <v>47</v>
      </c>
      <c r="D7" s="26">
        <v>43924</v>
      </c>
      <c r="E7" s="57">
        <v>240119000</v>
      </c>
      <c r="F7" s="44">
        <v>0.99790000000000001</v>
      </c>
      <c r="G7" s="4" t="s">
        <v>48</v>
      </c>
      <c r="H7" s="4" t="s">
        <v>38</v>
      </c>
    </row>
    <row r="8" spans="1:11" ht="30" customHeight="1" x14ac:dyDescent="0.3">
      <c r="A8" s="72"/>
      <c r="B8" s="4" t="s">
        <v>62</v>
      </c>
      <c r="C8" s="29" t="s">
        <v>49</v>
      </c>
      <c r="D8" s="26">
        <v>43930</v>
      </c>
      <c r="E8" s="57">
        <v>960000000</v>
      </c>
      <c r="F8" s="44">
        <v>0.88880000000000003</v>
      </c>
      <c r="G8" s="4" t="s">
        <v>50</v>
      </c>
      <c r="H8" s="4" t="s">
        <v>38</v>
      </c>
    </row>
    <row r="9" spans="1:11" ht="30" customHeight="1" x14ac:dyDescent="0.3">
      <c r="A9" s="72"/>
      <c r="B9" s="4" t="s">
        <v>62</v>
      </c>
      <c r="C9" s="29" t="s">
        <v>51</v>
      </c>
      <c r="D9" s="26">
        <v>43930</v>
      </c>
      <c r="E9" s="57">
        <v>71500000</v>
      </c>
      <c r="F9" s="44">
        <v>0.99180000000000001</v>
      </c>
      <c r="G9" s="4" t="s">
        <v>52</v>
      </c>
      <c r="H9" s="4" t="s">
        <v>53</v>
      </c>
    </row>
    <row r="10" spans="1:11" ht="30" customHeight="1" x14ac:dyDescent="0.3">
      <c r="A10" s="72"/>
      <c r="B10" s="4" t="s">
        <v>62</v>
      </c>
      <c r="C10" s="29" t="s">
        <v>54</v>
      </c>
      <c r="D10" s="26">
        <v>43984</v>
      </c>
      <c r="E10" s="57">
        <v>171416700</v>
      </c>
      <c r="F10" s="44">
        <v>0.86960000000000004</v>
      </c>
      <c r="G10" s="4" t="s">
        <v>55</v>
      </c>
      <c r="H10" s="4" t="s">
        <v>56</v>
      </c>
    </row>
    <row r="11" spans="1:11" ht="30" customHeight="1" x14ac:dyDescent="0.3">
      <c r="A11" s="72"/>
      <c r="B11" s="4" t="s">
        <v>62</v>
      </c>
      <c r="C11" s="29" t="s">
        <v>57</v>
      </c>
      <c r="D11" s="26">
        <v>43983</v>
      </c>
      <c r="E11" s="57">
        <v>262900000</v>
      </c>
      <c r="F11" s="44">
        <v>0.99580000000000002</v>
      </c>
      <c r="G11" s="4" t="s">
        <v>58</v>
      </c>
      <c r="H11" s="4" t="s">
        <v>59</v>
      </c>
    </row>
    <row r="12" spans="1:11" ht="30" customHeight="1" x14ac:dyDescent="0.3">
      <c r="A12" s="71"/>
      <c r="B12" s="4" t="s">
        <v>62</v>
      </c>
      <c r="C12" s="29" t="s">
        <v>60</v>
      </c>
      <c r="D12" s="26">
        <v>43993</v>
      </c>
      <c r="E12" s="57">
        <v>96120360</v>
      </c>
      <c r="F12" s="44">
        <v>0.98</v>
      </c>
      <c r="G12" s="4" t="s">
        <v>61</v>
      </c>
      <c r="H12" s="4" t="s">
        <v>56</v>
      </c>
    </row>
    <row r="13" spans="1:11" s="13" customFormat="1" ht="18" customHeight="1" x14ac:dyDescent="0.3">
      <c r="A13" s="67" t="s">
        <v>9</v>
      </c>
      <c r="B13" s="67"/>
      <c r="C13" s="67"/>
      <c r="D13" s="67"/>
      <c r="E13" s="14">
        <f>SUM(E6:E12)</f>
        <v>1857096060</v>
      </c>
      <c r="F13" s="34"/>
      <c r="G13" s="47"/>
      <c r="H13" s="47"/>
    </row>
    <row r="14" spans="1:11" s="13" customFormat="1" ht="18" customHeight="1" x14ac:dyDescent="0.3">
      <c r="A14" s="59"/>
      <c r="B14" s="49"/>
      <c r="C14" s="49"/>
      <c r="D14" s="49"/>
      <c r="E14" s="14"/>
      <c r="F14" s="34"/>
      <c r="G14" s="49"/>
      <c r="H14" s="49"/>
    </row>
    <row r="15" spans="1:11" s="13" customFormat="1" ht="30" customHeight="1" x14ac:dyDescent="0.3">
      <c r="A15" s="73" t="s">
        <v>75</v>
      </c>
      <c r="B15" s="4" t="s">
        <v>74</v>
      </c>
      <c r="C15" s="55" t="s">
        <v>70</v>
      </c>
      <c r="D15" s="58">
        <v>44049</v>
      </c>
      <c r="E15" s="18">
        <v>47036000</v>
      </c>
      <c r="F15" s="54">
        <v>0.95989999999999998</v>
      </c>
      <c r="G15" s="62" t="s">
        <v>72</v>
      </c>
      <c r="H15" s="4" t="s">
        <v>68</v>
      </c>
    </row>
    <row r="16" spans="1:11" s="13" customFormat="1" ht="30" customHeight="1" x14ac:dyDescent="0.3">
      <c r="A16" s="74"/>
      <c r="B16" s="4" t="s">
        <v>74</v>
      </c>
      <c r="C16" s="63" t="s">
        <v>71</v>
      </c>
      <c r="D16" s="58">
        <v>44092</v>
      </c>
      <c r="E16" s="64">
        <v>30400000</v>
      </c>
      <c r="F16" s="54">
        <v>0.98060000000000003</v>
      </c>
      <c r="G16" s="61" t="s">
        <v>29</v>
      </c>
      <c r="H16" s="4" t="s">
        <v>73</v>
      </c>
    </row>
    <row r="17" spans="1:8" s="13" customFormat="1" ht="18" customHeight="1" x14ac:dyDescent="0.3">
      <c r="A17" s="67" t="s">
        <v>10</v>
      </c>
      <c r="B17" s="67"/>
      <c r="C17" s="67"/>
      <c r="D17" s="67"/>
      <c r="E17" s="12">
        <f>SUM(E15:E16)</f>
        <v>77436000</v>
      </c>
      <c r="F17" s="34"/>
      <c r="G17" s="47"/>
      <c r="H17" s="47"/>
    </row>
    <row r="18" spans="1:8" ht="30" customHeight="1" x14ac:dyDescent="0.3">
      <c r="A18" s="48" t="s">
        <v>17</v>
      </c>
      <c r="B18" s="4"/>
      <c r="C18" s="50" t="s">
        <v>81</v>
      </c>
      <c r="D18" s="51">
        <v>44120</v>
      </c>
      <c r="E18" s="52">
        <v>3515000000</v>
      </c>
      <c r="F18" s="54">
        <v>0.90990000000000004</v>
      </c>
      <c r="G18" s="53" t="s">
        <v>82</v>
      </c>
      <c r="H18" s="53" t="s">
        <v>83</v>
      </c>
    </row>
    <row r="19" spans="1:8" s="13" customFormat="1" ht="18" customHeight="1" x14ac:dyDescent="0.3">
      <c r="A19" s="67" t="s">
        <v>11</v>
      </c>
      <c r="B19" s="67"/>
      <c r="C19" s="67"/>
      <c r="D19" s="67"/>
      <c r="E19" s="12">
        <f>SUM(E18)</f>
        <v>3515000000</v>
      </c>
      <c r="F19" s="34"/>
      <c r="G19" s="47"/>
      <c r="H19" s="47"/>
    </row>
    <row r="20" spans="1:8" s="13" customFormat="1" ht="24.75" customHeight="1" x14ac:dyDescent="0.3">
      <c r="A20" s="65" t="s">
        <v>27</v>
      </c>
      <c r="B20" s="65"/>
      <c r="C20" s="65"/>
      <c r="D20" s="65"/>
      <c r="E20" s="15">
        <f>E5+E13+E17+E19</f>
        <v>5520032060</v>
      </c>
      <c r="F20" s="36"/>
      <c r="G20" s="45"/>
      <c r="H20" s="45"/>
    </row>
  </sheetData>
  <mergeCells count="7">
    <mergeCell ref="A19:D19"/>
    <mergeCell ref="A20:D20"/>
    <mergeCell ref="A5:D5"/>
    <mergeCell ref="A13:D13"/>
    <mergeCell ref="A17:D17"/>
    <mergeCell ref="A6:A12"/>
    <mergeCell ref="A15:A16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C21" sqref="C21"/>
    </sheetView>
  </sheetViews>
  <sheetFormatPr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x14ac:dyDescent="0.3">
      <c r="A1" s="21" t="s">
        <v>30</v>
      </c>
      <c r="B1" s="20"/>
      <c r="D1" s="10" t="s">
        <v>20</v>
      </c>
      <c r="E1" s="7"/>
      <c r="F1" s="32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 x14ac:dyDescent="0.3">
      <c r="A4" s="38" t="s">
        <v>21</v>
      </c>
      <c r="B4" s="28" t="s">
        <v>33</v>
      </c>
      <c r="C4" s="29"/>
      <c r="D4" s="26"/>
      <c r="E4" s="30"/>
      <c r="F4" s="28"/>
      <c r="G4" s="37"/>
      <c r="H4" s="28"/>
    </row>
    <row r="5" spans="1:8" s="13" customFormat="1" ht="18" customHeight="1" x14ac:dyDescent="0.3">
      <c r="A5" s="67" t="s">
        <v>8</v>
      </c>
      <c r="B5" s="67"/>
      <c r="C5" s="67"/>
      <c r="D5" s="67"/>
      <c r="E5" s="12">
        <f>SUM(E4:E4)</f>
        <v>0</v>
      </c>
      <c r="F5" s="34"/>
      <c r="G5" s="23"/>
      <c r="H5" s="23"/>
    </row>
    <row r="6" spans="1:8" ht="30" customHeight="1" x14ac:dyDescent="0.3">
      <c r="A6" s="22" t="s">
        <v>22</v>
      </c>
      <c r="B6" s="28" t="s">
        <v>35</v>
      </c>
      <c r="C6" s="25"/>
      <c r="D6" s="27"/>
      <c r="E6" s="17"/>
      <c r="F6" s="41"/>
      <c r="G6" s="31"/>
      <c r="H6" s="4"/>
    </row>
    <row r="7" spans="1:8" s="13" customFormat="1" ht="18" customHeight="1" x14ac:dyDescent="0.3">
      <c r="A7" s="67" t="s">
        <v>9</v>
      </c>
      <c r="B7" s="67"/>
      <c r="C7" s="67"/>
      <c r="D7" s="67"/>
      <c r="E7" s="14">
        <f>SUM(E6:E6)</f>
        <v>0</v>
      </c>
      <c r="F7" s="34"/>
      <c r="G7" s="23"/>
      <c r="H7" s="23"/>
    </row>
    <row r="8" spans="1:8" ht="30" customHeight="1" x14ac:dyDescent="0.3">
      <c r="A8" s="22" t="s">
        <v>23</v>
      </c>
      <c r="B8" s="31" t="s">
        <v>33</v>
      </c>
      <c r="C8" s="25"/>
      <c r="D8" s="27"/>
      <c r="E8" s="18"/>
      <c r="F8" s="4"/>
      <c r="G8" s="31"/>
      <c r="H8" s="4"/>
    </row>
    <row r="9" spans="1:8" s="13" customFormat="1" ht="18" customHeight="1" x14ac:dyDescent="0.3">
      <c r="A9" s="67" t="s">
        <v>10</v>
      </c>
      <c r="B9" s="67"/>
      <c r="C9" s="67"/>
      <c r="D9" s="67"/>
      <c r="E9" s="12">
        <f>SUM(E8:E8)</f>
        <v>0</v>
      </c>
      <c r="F9" s="34"/>
      <c r="G9" s="23"/>
      <c r="H9" s="23"/>
    </row>
    <row r="10" spans="1:8" ht="30" customHeight="1" x14ac:dyDescent="0.3">
      <c r="A10" s="22" t="s">
        <v>24</v>
      </c>
      <c r="B10" s="31" t="s">
        <v>33</v>
      </c>
      <c r="C10" s="25"/>
      <c r="D10" s="27"/>
      <c r="E10" s="18"/>
      <c r="F10" s="35"/>
      <c r="G10" s="31"/>
      <c r="H10" s="4"/>
    </row>
    <row r="11" spans="1:8" s="13" customFormat="1" ht="18" customHeight="1" x14ac:dyDescent="0.3">
      <c r="A11" s="67" t="s">
        <v>11</v>
      </c>
      <c r="B11" s="67"/>
      <c r="C11" s="67"/>
      <c r="D11" s="67"/>
      <c r="E11" s="12">
        <f>SUM(E10:E10)</f>
        <v>0</v>
      </c>
      <c r="F11" s="34"/>
      <c r="G11" s="23"/>
      <c r="H11" s="23"/>
    </row>
    <row r="12" spans="1:8" s="13" customFormat="1" ht="24.75" customHeight="1" x14ac:dyDescent="0.3">
      <c r="A12" s="65" t="s">
        <v>12</v>
      </c>
      <c r="B12" s="65"/>
      <c r="C12" s="65"/>
      <c r="D12" s="65"/>
      <c r="E12" s="15">
        <f>E5+E7+E9+E11</f>
        <v>0</v>
      </c>
      <c r="F12" s="36"/>
      <c r="G12" s="24"/>
      <c r="H12" s="24"/>
    </row>
  </sheetData>
  <mergeCells count="5">
    <mergeCell ref="A11:D11"/>
    <mergeCell ref="A12:D12"/>
    <mergeCell ref="A5:D5"/>
    <mergeCell ref="A7:D7"/>
    <mergeCell ref="A9:D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2021-01-07T04:40:27Z</dcterms:modified>
</cp:coreProperties>
</file>