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465" yWindow="750" windowWidth="19440" windowHeight="12540"/>
  </bookViews>
  <sheets>
    <sheet name="초과근무수당" sheetId="1" r:id="rId1"/>
  </sheets>
  <calcPr calcId="125725"/>
</workbook>
</file>

<file path=xl/calcChain.xml><?xml version="1.0" encoding="utf-8"?>
<calcChain xmlns="http://schemas.openxmlformats.org/spreadsheetml/2006/main">
  <c r="D16" i="1"/>
  <c r="E16"/>
  <c r="D15"/>
  <c r="E15"/>
  <c r="D13"/>
  <c r="E13"/>
  <c r="D12"/>
  <c r="E12"/>
  <c r="D11"/>
  <c r="E11"/>
  <c r="D10"/>
  <c r="E10"/>
  <c r="D9"/>
  <c r="E9"/>
  <c r="D8"/>
  <c r="E8"/>
  <c r="D7"/>
  <c r="E7"/>
  <c r="E6"/>
  <c r="D6"/>
  <c r="D5"/>
  <c r="E5"/>
  <c r="C17"/>
  <c r="E17" l="1"/>
</calcChain>
</file>

<file path=xl/sharedStrings.xml><?xml version="1.0" encoding="utf-8"?>
<sst xmlns="http://schemas.openxmlformats.org/spreadsheetml/2006/main" count="37" uniqueCount="34">
  <si>
    <t>초과근무수당 지급내역</t>
    <phoneticPr fontId="6" type="noConversion"/>
  </si>
  <si>
    <t xml:space="preserve">근무월 </t>
    <phoneticPr fontId="6" type="noConversion"/>
  </si>
  <si>
    <t>초과근무시간</t>
    <phoneticPr fontId="6" type="noConversion"/>
  </si>
  <si>
    <t>초과근무수당지급액</t>
    <phoneticPr fontId="6" type="noConversion"/>
  </si>
  <si>
    <t>1인당평균초과근무시간</t>
    <phoneticPr fontId="6" type="noConversion"/>
  </si>
  <si>
    <t>1인당초과근무수당지급액</t>
    <phoneticPr fontId="6" type="noConversion"/>
  </si>
  <si>
    <t>1월</t>
    <phoneticPr fontId="6" type="noConversion"/>
  </si>
  <si>
    <t>2월</t>
    <phoneticPr fontId="6" type="noConversion"/>
  </si>
  <si>
    <t>3월</t>
    <phoneticPr fontId="6" type="noConversion"/>
  </si>
  <si>
    <t>4월</t>
    <phoneticPr fontId="6" type="noConversion"/>
  </si>
  <si>
    <t>5월</t>
    <phoneticPr fontId="6" type="noConversion"/>
  </si>
  <si>
    <t>6월</t>
    <phoneticPr fontId="6" type="noConversion"/>
  </si>
  <si>
    <t>7월</t>
    <phoneticPr fontId="6" type="noConversion"/>
  </si>
  <si>
    <t>8월</t>
    <phoneticPr fontId="6" type="noConversion"/>
  </si>
  <si>
    <t>9월</t>
    <phoneticPr fontId="6" type="noConversion"/>
  </si>
  <si>
    <t>계</t>
    <phoneticPr fontId="6" type="noConversion"/>
  </si>
  <si>
    <t>(단위 : 원)</t>
    <phoneticPr fontId="6" type="noConversion"/>
  </si>
  <si>
    <t>10월</t>
    <phoneticPr fontId="6" type="noConversion"/>
  </si>
  <si>
    <t>11월</t>
    <phoneticPr fontId="6" type="noConversion"/>
  </si>
  <si>
    <t>12월</t>
    <phoneticPr fontId="6" type="noConversion"/>
  </si>
  <si>
    <t>총인원</t>
    <phoneticPr fontId="6" type="noConversion"/>
  </si>
  <si>
    <r>
      <t>&lt;201</t>
    </r>
    <r>
      <rPr>
        <sz val="11"/>
        <color theme="1"/>
        <rFont val="맑은 고딕"/>
        <family val="2"/>
        <charset val="129"/>
        <scheme val="minor"/>
      </rPr>
      <t>6년&gt;</t>
    </r>
    <phoneticPr fontId="6" type="noConversion"/>
  </si>
  <si>
    <t>4시간</t>
    <phoneticPr fontId="6" type="noConversion"/>
  </si>
  <si>
    <t>151시간</t>
    <phoneticPr fontId="6" type="noConversion"/>
  </si>
  <si>
    <t>105시간</t>
    <phoneticPr fontId="6" type="noConversion"/>
  </si>
  <si>
    <t>101시간</t>
    <phoneticPr fontId="6" type="noConversion"/>
  </si>
  <si>
    <t>208시간</t>
    <phoneticPr fontId="6" type="noConversion"/>
  </si>
  <si>
    <t>224시간</t>
    <phoneticPr fontId="6" type="noConversion"/>
  </si>
  <si>
    <t>31시간</t>
    <phoneticPr fontId="6" type="noConversion"/>
  </si>
  <si>
    <t>33시간</t>
    <phoneticPr fontId="6" type="noConversion"/>
  </si>
  <si>
    <t>16시간</t>
    <phoneticPr fontId="6" type="noConversion"/>
  </si>
  <si>
    <t>-</t>
    <phoneticPr fontId="6" type="noConversion"/>
  </si>
  <si>
    <t>28시간</t>
    <phoneticPr fontId="6" type="noConversion"/>
  </si>
  <si>
    <t>36시간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</si>
</sst>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0_-;\-* #,##0.00_-;_-* &quot;-&quot;_-;_-@_-"/>
  </numFmts>
  <fonts count="1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41" fontId="4" fillId="0" borderId="0" xfId="1" applyFont="1" applyAlignment="1">
      <alignment horizontal="right" vertical="center"/>
    </xf>
    <xf numFmtId="41" fontId="4" fillId="0" borderId="0" xfId="0" applyNumberFormat="1" applyFont="1">
      <alignment vertical="center"/>
    </xf>
    <xf numFmtId="0" fontId="3" fillId="0" borderId="0" xfId="0" applyFont="1">
      <alignment vertical="center"/>
    </xf>
    <xf numFmtId="176" fontId="9" fillId="0" borderId="1" xfId="1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10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C17" sqref="C17"/>
    </sheetView>
  </sheetViews>
  <sheetFormatPr defaultRowHeight="12"/>
  <cols>
    <col min="1" max="1" width="10.140625" customWidth="1"/>
    <col min="2" max="2" width="15.85546875" style="1" customWidth="1"/>
    <col min="3" max="3" width="23.7109375" style="2" customWidth="1"/>
    <col min="4" max="4" width="25.42578125" style="2" customWidth="1"/>
    <col min="5" max="5" width="29.7109375" style="2" customWidth="1"/>
    <col min="6" max="6" width="11" hidden="1" customWidth="1"/>
    <col min="7" max="7" width="9.140625" customWidth="1"/>
    <col min="8" max="8" width="14.5703125" customWidth="1"/>
  </cols>
  <sheetData>
    <row r="1" spans="1:8" ht="26.25">
      <c r="A1" s="13" t="s">
        <v>0</v>
      </c>
      <c r="B1" s="13"/>
      <c r="C1" s="13"/>
      <c r="D1" s="13"/>
      <c r="E1" s="13"/>
    </row>
    <row r="3" spans="1:8" s="5" customFormat="1" ht="25.5" customHeight="1">
      <c r="A3" s="12" t="s">
        <v>21</v>
      </c>
      <c r="B3" s="6"/>
      <c r="C3" s="7"/>
      <c r="D3" s="7"/>
      <c r="E3" s="8" t="s">
        <v>16</v>
      </c>
    </row>
    <row r="4" spans="1:8" s="5" customFormat="1" ht="34.5" customHeight="1">
      <c r="A4" s="3" t="s">
        <v>1</v>
      </c>
      <c r="B4" s="3" t="s">
        <v>2</v>
      </c>
      <c r="C4" s="4" t="s">
        <v>3</v>
      </c>
      <c r="D4" s="4" t="s">
        <v>4</v>
      </c>
      <c r="E4" s="4" t="s">
        <v>5</v>
      </c>
      <c r="F4" s="10" t="s">
        <v>20</v>
      </c>
    </row>
    <row r="5" spans="1:8" s="5" customFormat="1" ht="27.75" customHeight="1">
      <c r="A5" s="3" t="s">
        <v>6</v>
      </c>
      <c r="B5" s="3" t="s">
        <v>22</v>
      </c>
      <c r="C5" s="4">
        <v>70162</v>
      </c>
      <c r="D5" s="11">
        <f>4/F5</f>
        <v>6.5573770491803282E-2</v>
      </c>
      <c r="E5" s="4">
        <f t="shared" ref="E5" si="0">C5/F5</f>
        <v>1150.1967213114754</v>
      </c>
      <c r="F5" s="5">
        <v>61</v>
      </c>
    </row>
    <row r="6" spans="1:8" s="5" customFormat="1" ht="27.75" customHeight="1">
      <c r="A6" s="3" t="s">
        <v>7</v>
      </c>
      <c r="B6" s="3" t="s">
        <v>23</v>
      </c>
      <c r="C6" s="4">
        <v>3366440</v>
      </c>
      <c r="D6" s="11">
        <f>151/F6</f>
        <v>2.3230769230769233</v>
      </c>
      <c r="E6" s="4">
        <f t="shared" ref="E6:E15" si="1">C6/F6</f>
        <v>51791.384615384617</v>
      </c>
      <c r="F6" s="5">
        <v>65</v>
      </c>
      <c r="H6" s="9"/>
    </row>
    <row r="7" spans="1:8" s="5" customFormat="1" ht="27.75" customHeight="1">
      <c r="A7" s="3" t="s">
        <v>8</v>
      </c>
      <c r="B7" s="3" t="s">
        <v>24</v>
      </c>
      <c r="C7" s="4">
        <v>1972492</v>
      </c>
      <c r="D7" s="11">
        <f>105/F7</f>
        <v>1.6935483870967742</v>
      </c>
      <c r="E7" s="4">
        <f t="shared" si="1"/>
        <v>31814.387096774193</v>
      </c>
      <c r="F7" s="5">
        <v>62</v>
      </c>
      <c r="H7" s="9"/>
    </row>
    <row r="8" spans="1:8" s="5" customFormat="1" ht="27.75" customHeight="1">
      <c r="A8" s="3" t="s">
        <v>9</v>
      </c>
      <c r="B8" s="3" t="s">
        <v>25</v>
      </c>
      <c r="C8" s="4">
        <v>2260046</v>
      </c>
      <c r="D8" s="11">
        <f>101/F8</f>
        <v>1.6031746031746033</v>
      </c>
      <c r="E8" s="4">
        <f t="shared" si="1"/>
        <v>35873.746031746028</v>
      </c>
      <c r="F8" s="5">
        <v>63</v>
      </c>
      <c r="H8" s="9"/>
    </row>
    <row r="9" spans="1:8" s="5" customFormat="1" ht="27.75" customHeight="1">
      <c r="A9" s="3" t="s">
        <v>10</v>
      </c>
      <c r="B9" s="3" t="s">
        <v>26</v>
      </c>
      <c r="C9" s="4">
        <v>3396389</v>
      </c>
      <c r="D9" s="11">
        <f>208/F9</f>
        <v>2.9714285714285715</v>
      </c>
      <c r="E9" s="4">
        <f t="shared" si="1"/>
        <v>48519.842857142859</v>
      </c>
      <c r="F9" s="5">
        <v>70</v>
      </c>
      <c r="H9" s="9"/>
    </row>
    <row r="10" spans="1:8" s="5" customFormat="1" ht="27.75" customHeight="1">
      <c r="A10" s="3" t="s">
        <v>11</v>
      </c>
      <c r="B10" s="3" t="s">
        <v>27</v>
      </c>
      <c r="C10" s="4">
        <v>3444300</v>
      </c>
      <c r="D10" s="11">
        <f>224/F10</f>
        <v>3.2941176470588234</v>
      </c>
      <c r="E10" s="4">
        <f t="shared" si="1"/>
        <v>50651.470588235294</v>
      </c>
      <c r="F10" s="5">
        <v>68</v>
      </c>
      <c r="H10" s="9"/>
    </row>
    <row r="11" spans="1:8" s="5" customFormat="1" ht="27.75" customHeight="1">
      <c r="A11" s="3" t="s">
        <v>12</v>
      </c>
      <c r="B11" s="3" t="s">
        <v>28</v>
      </c>
      <c r="C11" s="4">
        <v>500352</v>
      </c>
      <c r="D11" s="11">
        <f>31/F11</f>
        <v>0.45588235294117646</v>
      </c>
      <c r="E11" s="4">
        <f t="shared" si="1"/>
        <v>7358.1176470588234</v>
      </c>
      <c r="F11" s="5">
        <v>68</v>
      </c>
      <c r="H11" s="9"/>
    </row>
    <row r="12" spans="1:8" s="5" customFormat="1" ht="27.75" customHeight="1">
      <c r="A12" s="3" t="s">
        <v>13</v>
      </c>
      <c r="B12" s="3" t="s">
        <v>29</v>
      </c>
      <c r="C12" s="4">
        <v>541042</v>
      </c>
      <c r="D12" s="11">
        <f>33/F12</f>
        <v>0.47826086956521741</v>
      </c>
      <c r="E12" s="4">
        <f t="shared" si="1"/>
        <v>7841.188405797101</v>
      </c>
      <c r="F12" s="5">
        <v>69</v>
      </c>
      <c r="H12" s="9"/>
    </row>
    <row r="13" spans="1:8" s="5" customFormat="1" ht="27.75" customHeight="1">
      <c r="A13" s="3" t="s">
        <v>14</v>
      </c>
      <c r="B13" s="3" t="s">
        <v>30</v>
      </c>
      <c r="C13" s="4">
        <v>332492</v>
      </c>
      <c r="D13" s="11">
        <f>16/F13</f>
        <v>0.23529411764705882</v>
      </c>
      <c r="E13" s="4">
        <f t="shared" si="1"/>
        <v>4889.588235294118</v>
      </c>
      <c r="F13" s="5">
        <v>68</v>
      </c>
      <c r="H13" s="9"/>
    </row>
    <row r="14" spans="1:8" s="5" customFormat="1" ht="27.75" customHeight="1">
      <c r="A14" s="3" t="s">
        <v>17</v>
      </c>
      <c r="B14" s="3" t="s">
        <v>31</v>
      </c>
      <c r="C14" s="4" t="s">
        <v>31</v>
      </c>
      <c r="D14" s="11" t="s">
        <v>31</v>
      </c>
      <c r="E14" s="4" t="s">
        <v>31</v>
      </c>
      <c r="H14" s="9"/>
    </row>
    <row r="15" spans="1:8" s="5" customFormat="1" ht="27.75" customHeight="1">
      <c r="A15" s="3" t="s">
        <v>18</v>
      </c>
      <c r="B15" s="3" t="s">
        <v>32</v>
      </c>
      <c r="C15" s="4">
        <v>428458</v>
      </c>
      <c r="D15" s="11">
        <f>28/F15</f>
        <v>0.4</v>
      </c>
      <c r="E15" s="4">
        <f t="shared" si="1"/>
        <v>6120.8285714285712</v>
      </c>
      <c r="F15" s="5">
        <v>70</v>
      </c>
      <c r="H15" s="9"/>
    </row>
    <row r="16" spans="1:8" s="5" customFormat="1" ht="27.75" customHeight="1">
      <c r="A16" s="3" t="s">
        <v>19</v>
      </c>
      <c r="B16" s="3" t="s">
        <v>33</v>
      </c>
      <c r="C16" s="4">
        <v>542072</v>
      </c>
      <c r="D16" s="11">
        <f>36/F16</f>
        <v>0.53731343283582089</v>
      </c>
      <c r="E16" s="4">
        <f t="shared" ref="E16" si="2">C16/F16</f>
        <v>8090.626865671642</v>
      </c>
      <c r="F16" s="5">
        <v>67</v>
      </c>
      <c r="H16" s="9"/>
    </row>
    <row r="17" spans="1:5" s="5" customFormat="1" ht="27.75" customHeight="1">
      <c r="A17" s="3" t="s">
        <v>15</v>
      </c>
      <c r="B17" s="3"/>
      <c r="C17" s="4">
        <f>SUM(C5:C16)</f>
        <v>16854245</v>
      </c>
      <c r="D17" s="4"/>
      <c r="E17" s="4">
        <f>SUM(E5:E16)</f>
        <v>254101.37763584475</v>
      </c>
    </row>
  </sheetData>
  <mergeCells count="1">
    <mergeCell ref="A1:E1"/>
  </mergeCells>
  <phoneticPr fontId="6" type="noConversion"/>
  <pageMargins left="0.53" right="0.4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초과근무수당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한국영상자료원</cp:lastModifiedBy>
  <cp:lastPrinted>2014-10-23T02:39:48Z</cp:lastPrinted>
  <dcterms:created xsi:type="dcterms:W3CDTF">2014-10-08T02:27:44Z</dcterms:created>
  <dcterms:modified xsi:type="dcterms:W3CDTF">2017-01-10T02:17:13Z</dcterms:modified>
</cp:coreProperties>
</file>